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2" i="1"/>
  <c r="C90"/>
  <c r="C89"/>
  <c r="C102"/>
  <c r="C56"/>
  <c r="C77"/>
  <c r="C72"/>
  <c r="C69"/>
  <c r="C20"/>
  <c r="C32"/>
  <c r="C23" s="1"/>
  <c r="C6"/>
  <c r="C49" l="1"/>
  <c r="C103"/>
  <c r="C92"/>
  <c r="C15"/>
  <c r="C59" l="1"/>
</calcChain>
</file>

<file path=xl/sharedStrings.xml><?xml version="1.0" encoding="utf-8"?>
<sst xmlns="http://schemas.openxmlformats.org/spreadsheetml/2006/main" count="98" uniqueCount="71">
  <si>
    <t>Використано</t>
  </si>
  <si>
    <t>Сума,
грн.</t>
  </si>
  <si>
    <t>Предмет закупівлі</t>
  </si>
  <si>
    <t>Послуги охорони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</si>
  <si>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</si>
  <si>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</si>
  <si>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</si>
  <si>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</si>
  <si>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</si>
  <si>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</si>
  <si>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>Канцтовари</t>
  </si>
  <si>
    <t xml:space="preserve">Комунальні витрати </t>
  </si>
  <si>
    <t>в т.ч.:</t>
  </si>
  <si>
    <t>Послуги телефонного зв'язку</t>
  </si>
  <si>
    <t>Витрати на відрядження</t>
  </si>
  <si>
    <t>Будівельні та господарські товари</t>
  </si>
  <si>
    <t>Адміністративні послуги</t>
  </si>
  <si>
    <t>Інші джерела власних надходжень</t>
  </si>
  <si>
    <t>Надійшло коштів</t>
  </si>
  <si>
    <t>Оплачено коштів:</t>
  </si>
  <si>
    <t>Залишок коштів:</t>
  </si>
  <si>
    <t>Спеціальний фонд</t>
  </si>
  <si>
    <t>Залишок на початок року:</t>
  </si>
  <si>
    <t>Надійшло коштів разом:</t>
  </si>
  <si>
    <t>на харчування дітей</t>
  </si>
  <si>
    <t>від надання платних послуг</t>
  </si>
  <si>
    <t>від  оренди</t>
  </si>
  <si>
    <t>Ремонт комп'ютерної техніки</t>
  </si>
  <si>
    <t>Телекомунікаційні послуги</t>
  </si>
  <si>
    <t>Поточний ремонт водопровідної мережі</t>
  </si>
  <si>
    <t>Загальний фонд  (Державний бюджет)</t>
  </si>
  <si>
    <t>Стільниня до парти</t>
  </si>
  <si>
    <t>Делегування доменного імені</t>
  </si>
  <si>
    <t>Консул.послуги з питань закупівель</t>
  </si>
  <si>
    <t>Журнили обліку та книги наказів</t>
  </si>
  <si>
    <t>Програмне забезпечення, захищені носії особист.ключів</t>
  </si>
  <si>
    <t>Загальний фонд ( Міський бюджет)</t>
  </si>
  <si>
    <t>Вивіз сміття</t>
  </si>
  <si>
    <t>Послуги з поточного ремонту калалізаціної мережі</t>
  </si>
  <si>
    <t>Дератизація та дезинсекція</t>
  </si>
  <si>
    <t>видатки на відрядження</t>
  </si>
  <si>
    <t>податки та пеня</t>
  </si>
  <si>
    <t>теплоенергія</t>
  </si>
  <si>
    <t>водопостачання та водовідведення</t>
  </si>
  <si>
    <t>електроенергія</t>
  </si>
  <si>
    <t>послуги телекомун.</t>
  </si>
  <si>
    <t>вивіз сміття</t>
  </si>
  <si>
    <t>обласна стипендія учням</t>
  </si>
  <si>
    <t>Головний бухгалтер                   О.Р.Душнєва</t>
  </si>
  <si>
    <t>пед.практика</t>
  </si>
  <si>
    <t>активна електроенергія, перетікання реактивної енергії</t>
  </si>
  <si>
    <t>послуги по охороні приміщення</t>
  </si>
  <si>
    <t>телеком.п-ги</t>
  </si>
  <si>
    <t>абонентська плата за авторський супровід</t>
  </si>
  <si>
    <t>Інформація про  використання коштів
за період з 01.04.2019 по 30.04.2019</t>
  </si>
  <si>
    <t>медогляд працівників</t>
  </si>
  <si>
    <t>Інформація про  використання коштів
за період з 01.08.2019р. по 31.08.2019р.</t>
  </si>
  <si>
    <t>Інформація про надходження та використання коштів
за період з 01.08.2019 р.по 31.08.2019р.</t>
  </si>
  <si>
    <t>захисний екран ( кошма) по пожежній безпеці</t>
  </si>
  <si>
    <t>Інформація про використання коштів
за період з 01.08.2019р. по 31.08.2019р.</t>
  </si>
  <si>
    <t>заправка вогнегасників</t>
  </si>
  <si>
    <t>миючі та чистячі засоби</t>
  </si>
  <si>
    <t>оренда контейнерів</t>
  </si>
  <si>
    <t>навчання спеціалістів</t>
  </si>
  <si>
    <t>повірка теплолічильника до ІТП</t>
  </si>
  <si>
    <t>доставка підручників</t>
  </si>
  <si>
    <t>Інформація про  використання коштів
за період з 01.08.2019 по 31.08.2019</t>
  </si>
  <si>
    <t>Загальний фонд, Державна субвенція для  НУШ з 01.08.2019р. по 31.08.2019р.</t>
  </si>
  <si>
    <t>Меблі учнівськи</t>
  </si>
  <si>
    <t>Дидактичні матеріали</t>
  </si>
  <si>
    <t xml:space="preserve"> Комп'ютерне обладання (ноутбуки-3 шт. та БФП-1 шт.(замовлені  фінансування,але  ще не оплачено ) ДБ 70%- 22203,79 грн.; МБ 30% - 9515,90 грн.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</si>
</sst>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3"/>
  <sheetViews>
    <sheetView showGridLines="0" tabSelected="1" topLeftCell="A90" zoomScaleNormal="100" workbookViewId="0">
      <selection activeCell="A52" sqref="A52:C104"/>
    </sheetView>
  </sheetViews>
  <sheetFormatPr defaultRowHeight="15"/>
  <cols>
    <col min="1" max="1" width="1.42578125" customWidth="1"/>
    <col min="2" max="2" width="73.5703125" customWidth="1"/>
    <col min="3" max="3" width="19.28515625" customWidth="1"/>
    <col min="4" max="4" width="11.5703125" bestFit="1" customWidth="1"/>
    <col min="5" max="5" width="8.85546875" customWidth="1"/>
    <col min="6" max="6" width="9.140625" customWidth="1"/>
  </cols>
  <sheetData>
    <row r="1" spans="2:3" ht="42.75" customHeight="1">
      <c r="B1" s="20" t="s">
        <v>56</v>
      </c>
      <c r="C1" s="20"/>
    </row>
    <row r="2" spans="2:3" ht="18.75" customHeight="1">
      <c r="B2" s="21" t="s">
        <v>17</v>
      </c>
      <c r="C2" s="21"/>
    </row>
    <row r="3" spans="2:3" ht="21" customHeight="1">
      <c r="B3" s="23" t="s">
        <v>0</v>
      </c>
      <c r="C3" s="23"/>
    </row>
    <row r="4" spans="2:3" ht="26.25" customHeight="1">
      <c r="B4" s="13" t="s">
        <v>2</v>
      </c>
      <c r="C4" s="13" t="s">
        <v>1</v>
      </c>
    </row>
    <row r="5" spans="2:3" ht="24.75" customHeight="1">
      <c r="B5" s="5" t="s">
        <v>18</v>
      </c>
      <c r="C5" s="3">
        <v>0</v>
      </c>
    </row>
    <row r="6" spans="2:3" ht="18.75" customHeight="1">
      <c r="B6" s="7" t="s">
        <v>19</v>
      </c>
      <c r="C6" s="10">
        <f>C7</f>
        <v>0</v>
      </c>
    </row>
    <row r="7" spans="2:3" ht="18.75">
      <c r="B7" s="5" t="s">
        <v>3</v>
      </c>
      <c r="C7" s="3">
        <v>0</v>
      </c>
    </row>
    <row r="8" spans="2:3" ht="18.75">
      <c r="B8" s="6" t="s">
        <v>20</v>
      </c>
      <c r="C8" s="4">
        <v>10183.91</v>
      </c>
    </row>
    <row r="9" spans="2:3" ht="6.75" customHeight="1">
      <c r="C9" s="1"/>
    </row>
    <row r="10" spans="2:3" ht="34.5" customHeight="1">
      <c r="B10" s="20" t="s">
        <v>57</v>
      </c>
      <c r="C10" s="20"/>
    </row>
    <row r="11" spans="2:3" ht="15" customHeight="1">
      <c r="B11" s="21" t="s">
        <v>21</v>
      </c>
      <c r="C11" s="21"/>
    </row>
    <row r="12" spans="2:3" ht="18.75">
      <c r="B12" s="23" t="s">
        <v>0</v>
      </c>
      <c r="C12" s="23"/>
    </row>
    <row r="13" spans="2:3" ht="34.5" customHeight="1">
      <c r="B13" s="13" t="s">
        <v>2</v>
      </c>
      <c r="C13" s="13" t="s">
        <v>1</v>
      </c>
    </row>
    <row r="14" spans="2:3" ht="19.5" customHeight="1">
      <c r="B14" s="14" t="s">
        <v>22</v>
      </c>
      <c r="C14" s="13">
        <v>36626.54</v>
      </c>
    </row>
    <row r="15" spans="2:3" ht="23.25" customHeight="1">
      <c r="B15" s="14" t="s">
        <v>23</v>
      </c>
      <c r="C15" s="13">
        <f>C16+C17+C18+C19</f>
        <v>3393.3399999999997</v>
      </c>
    </row>
    <row r="16" spans="2:3" ht="21" customHeight="1">
      <c r="B16" s="15" t="s">
        <v>25</v>
      </c>
      <c r="C16" s="16">
        <v>0</v>
      </c>
    </row>
    <row r="17" spans="2:3" ht="16.5" customHeight="1">
      <c r="B17" s="15" t="s">
        <v>24</v>
      </c>
      <c r="C17" s="16">
        <v>21.14</v>
      </c>
    </row>
    <row r="18" spans="2:3" ht="20.25" customHeight="1">
      <c r="B18" s="15" t="s">
        <v>26</v>
      </c>
      <c r="C18" s="16">
        <v>3372.2</v>
      </c>
    </row>
    <row r="19" spans="2:3" ht="20.25" customHeight="1">
      <c r="B19" s="15" t="s">
        <v>49</v>
      </c>
      <c r="C19" s="16">
        <v>0</v>
      </c>
    </row>
    <row r="20" spans="2:3" ht="16.5" customHeight="1">
      <c r="B20" s="5" t="s">
        <v>5</v>
      </c>
      <c r="C20" s="3">
        <f>171.44+2078.73+66.14+2504.26</f>
        <v>4820.57</v>
      </c>
    </row>
    <row r="21" spans="2:3" ht="17.25" customHeight="1">
      <c r="B21" s="5" t="s">
        <v>6</v>
      </c>
      <c r="C21" s="3">
        <v>8687.36</v>
      </c>
    </row>
    <row r="22" spans="2:3" ht="17.25" customHeight="1">
      <c r="B22" s="5"/>
      <c r="C22" s="3"/>
    </row>
    <row r="23" spans="2:3" ht="18.75">
      <c r="B23" s="7" t="s">
        <v>11</v>
      </c>
      <c r="C23" s="10">
        <f>SUM(C25:C32)</f>
        <v>839.67</v>
      </c>
    </row>
    <row r="24" spans="2:3" ht="18.75">
      <c r="B24" s="5" t="s">
        <v>12</v>
      </c>
      <c r="C24" s="3"/>
    </row>
    <row r="25" spans="2:3" ht="19.5" hidden="1" customHeight="1">
      <c r="B25" s="5" t="s">
        <v>7</v>
      </c>
      <c r="C25" s="3"/>
    </row>
    <row r="26" spans="2:3" ht="18.75" hidden="1">
      <c r="B26" s="5" t="s">
        <v>8</v>
      </c>
      <c r="C26" s="3"/>
    </row>
    <row r="27" spans="2:3" ht="18.75" hidden="1" customHeight="1">
      <c r="B27" s="5" t="s">
        <v>9</v>
      </c>
      <c r="C27" s="3"/>
    </row>
    <row r="28" spans="2:3" ht="18.75" hidden="1">
      <c r="B28" s="5" t="s">
        <v>28</v>
      </c>
      <c r="C28" s="3"/>
    </row>
    <row r="29" spans="2:3" ht="18.75">
      <c r="B29" s="5" t="s">
        <v>42</v>
      </c>
      <c r="C29" s="3">
        <v>0</v>
      </c>
    </row>
    <row r="30" spans="2:3" ht="18.75">
      <c r="B30" s="5" t="s">
        <v>43</v>
      </c>
      <c r="C30" s="3">
        <v>0</v>
      </c>
    </row>
    <row r="31" spans="2:3" ht="18.75">
      <c r="B31" s="5" t="s">
        <v>44</v>
      </c>
      <c r="C31" s="3">
        <v>0</v>
      </c>
    </row>
    <row r="32" spans="2:3" ht="18.75">
      <c r="B32" s="5" t="s">
        <v>52</v>
      </c>
      <c r="C32" s="3">
        <f>518.91+320.76</f>
        <v>839.67</v>
      </c>
    </row>
    <row r="33" spans="2:3" ht="18.75">
      <c r="B33" s="5" t="s">
        <v>40</v>
      </c>
      <c r="C33" s="3">
        <v>451.2</v>
      </c>
    </row>
    <row r="34" spans="2:3" ht="18.75">
      <c r="B34" s="5" t="s">
        <v>53</v>
      </c>
      <c r="C34" s="3">
        <v>1900</v>
      </c>
    </row>
    <row r="35" spans="2:3" ht="18.75">
      <c r="B35" s="5" t="s">
        <v>46</v>
      </c>
      <c r="C35" s="3">
        <v>1659</v>
      </c>
    </row>
    <row r="36" spans="2:3" ht="16.5" hidden="1" customHeight="1">
      <c r="B36" s="5" t="s">
        <v>27</v>
      </c>
      <c r="C36" s="3"/>
    </row>
    <row r="37" spans="2:3" ht="18.75" hidden="1">
      <c r="B37" s="5" t="s">
        <v>31</v>
      </c>
      <c r="C37" s="3"/>
    </row>
    <row r="38" spans="2:3" ht="18.75" hidden="1">
      <c r="B38" s="5" t="s">
        <v>10</v>
      </c>
      <c r="C38" s="3"/>
    </row>
    <row r="39" spans="2:3" ht="18.75" hidden="1">
      <c r="B39" s="5" t="s">
        <v>15</v>
      </c>
      <c r="C39" s="3"/>
    </row>
    <row r="40" spans="2:3" ht="18.75" hidden="1">
      <c r="B40" s="5" t="s">
        <v>34</v>
      </c>
      <c r="C40" s="3"/>
    </row>
    <row r="41" spans="2:3" ht="34.5" hidden="1" customHeight="1">
      <c r="B41" s="5" t="s">
        <v>35</v>
      </c>
      <c r="C41" s="3"/>
    </row>
    <row r="42" spans="2:3" ht="18.75" hidden="1">
      <c r="B42" s="5" t="s">
        <v>32</v>
      </c>
      <c r="C42" s="3"/>
    </row>
    <row r="43" spans="2:3" ht="18.75" hidden="1">
      <c r="B43" s="5" t="s">
        <v>16</v>
      </c>
      <c r="C43" s="3"/>
    </row>
    <row r="44" spans="2:3" ht="19.5" hidden="1" customHeight="1">
      <c r="B44" s="5" t="s">
        <v>29</v>
      </c>
      <c r="C44" s="3"/>
    </row>
    <row r="45" spans="2:3" ht="18.75" hidden="1">
      <c r="B45" s="5" t="s">
        <v>14</v>
      </c>
      <c r="C45" s="3"/>
    </row>
    <row r="46" spans="2:3" ht="18.75" hidden="1">
      <c r="B46" s="5" t="s">
        <v>33</v>
      </c>
      <c r="C46" s="3"/>
    </row>
    <row r="47" spans="2:3" ht="18.75">
      <c r="B47" s="5" t="s">
        <v>58</v>
      </c>
      <c r="C47" s="3">
        <v>800</v>
      </c>
    </row>
    <row r="48" spans="2:3" ht="18.75">
      <c r="B48" s="5" t="s">
        <v>41</v>
      </c>
      <c r="C48" s="3">
        <v>0.75</v>
      </c>
    </row>
    <row r="49" spans="2:3" ht="18.75">
      <c r="B49" s="6" t="s">
        <v>4</v>
      </c>
      <c r="C49" s="10">
        <f>C20+C21+C33+C34+C35+C23+C48+C47</f>
        <v>19158.55</v>
      </c>
    </row>
    <row r="50" spans="2:3" ht="4.5" customHeight="1">
      <c r="C50" s="8"/>
    </row>
    <row r="51" spans="2:3" ht="12.75" hidden="1" customHeight="1"/>
    <row r="52" spans="2:3" ht="42" customHeight="1">
      <c r="B52" s="20" t="s">
        <v>59</v>
      </c>
      <c r="C52" s="20"/>
    </row>
    <row r="53" spans="2:3" ht="15" customHeight="1">
      <c r="B53" s="21" t="s">
        <v>36</v>
      </c>
      <c r="C53" s="21"/>
    </row>
    <row r="54" spans="2:3" ht="18.75">
      <c r="B54" s="23" t="s">
        <v>0</v>
      </c>
      <c r="C54" s="23"/>
    </row>
    <row r="55" spans="2:3" ht="23.25" customHeight="1">
      <c r="B55" s="13" t="s">
        <v>2</v>
      </c>
      <c r="C55" s="13" t="s">
        <v>1</v>
      </c>
    </row>
    <row r="56" spans="2:3" ht="21.75" customHeight="1">
      <c r="B56" s="5" t="s">
        <v>5</v>
      </c>
      <c r="C56" s="12">
        <f>547.25+1999.45+23798+106275.02+671.85</f>
        <v>133291.57</v>
      </c>
    </row>
    <row r="57" spans="2:3" ht="28.5" customHeight="1">
      <c r="B57" s="5" t="s">
        <v>6</v>
      </c>
      <c r="C57" s="9">
        <v>25642.23</v>
      </c>
    </row>
    <row r="58" spans="2:3" ht="12" customHeight="1">
      <c r="B58" s="5"/>
      <c r="C58" s="2"/>
    </row>
    <row r="59" spans="2:3" ht="18.75">
      <c r="B59" s="7" t="s">
        <v>11</v>
      </c>
      <c r="C59" s="17">
        <f>SUM(C61:C66)</f>
        <v>0</v>
      </c>
    </row>
    <row r="60" spans="2:3" ht="16.5" customHeight="1">
      <c r="B60" s="5" t="s">
        <v>12</v>
      </c>
      <c r="C60" s="2"/>
    </row>
    <row r="61" spans="2:3" ht="18.75" hidden="1">
      <c r="B61" s="5" t="s">
        <v>7</v>
      </c>
      <c r="C61" s="9">
        <v>0</v>
      </c>
    </row>
    <row r="62" spans="2:3" ht="18.75" hidden="1">
      <c r="B62" s="5" t="s">
        <v>8</v>
      </c>
      <c r="C62" s="12">
        <v>0</v>
      </c>
    </row>
    <row r="63" spans="2:3" ht="18.75" hidden="1">
      <c r="B63" s="5" t="s">
        <v>9</v>
      </c>
      <c r="C63" s="12">
        <v>0</v>
      </c>
    </row>
    <row r="64" spans="2:3" ht="18.75" hidden="1">
      <c r="B64" s="5" t="s">
        <v>37</v>
      </c>
      <c r="C64" s="9">
        <v>0</v>
      </c>
    </row>
    <row r="65" spans="2:3" ht="18.75" hidden="1">
      <c r="B65" s="5" t="s">
        <v>39</v>
      </c>
      <c r="C65" s="12">
        <v>0</v>
      </c>
    </row>
    <row r="66" spans="2:3" ht="18.75" hidden="1">
      <c r="B66" s="5" t="s">
        <v>13</v>
      </c>
      <c r="C66" s="12">
        <v>0</v>
      </c>
    </row>
    <row r="67" spans="2:3" ht="18.75" hidden="1">
      <c r="B67" s="5" t="s">
        <v>38</v>
      </c>
      <c r="C67" s="2">
        <v>0</v>
      </c>
    </row>
    <row r="68" spans="2:3" ht="18.75">
      <c r="B68" s="5" t="s">
        <v>42</v>
      </c>
      <c r="C68" s="2">
        <v>0</v>
      </c>
    </row>
    <row r="69" spans="2:3" ht="18.75">
      <c r="B69" s="5" t="s">
        <v>43</v>
      </c>
      <c r="C69" s="3">
        <f>1413.36+1096.99</f>
        <v>2510.35</v>
      </c>
    </row>
    <row r="70" spans="2:3" ht="19.5" customHeight="1">
      <c r="B70" s="5" t="s">
        <v>50</v>
      </c>
      <c r="C70" s="3">
        <v>4882.7299999999996</v>
      </c>
    </row>
    <row r="71" spans="2:3" ht="18.75">
      <c r="B71" s="5" t="s">
        <v>45</v>
      </c>
      <c r="C71" s="3">
        <v>200</v>
      </c>
    </row>
    <row r="72" spans="2:3" ht="18.75">
      <c r="B72" s="5" t="s">
        <v>46</v>
      </c>
      <c r="C72" s="3">
        <f>769.16</f>
        <v>769.16</v>
      </c>
    </row>
    <row r="73" spans="2:3" ht="18.75">
      <c r="B73" s="5" t="s">
        <v>62</v>
      </c>
      <c r="C73" s="3">
        <v>110</v>
      </c>
    </row>
    <row r="74" spans="2:3" ht="18.75">
      <c r="B74" s="5" t="s">
        <v>60</v>
      </c>
      <c r="C74" s="3">
        <v>1410</v>
      </c>
    </row>
    <row r="75" spans="2:3" ht="18.75">
      <c r="B75" s="5" t="s">
        <v>63</v>
      </c>
      <c r="C75" s="3">
        <v>400</v>
      </c>
    </row>
    <row r="76" spans="2:3" ht="18.75">
      <c r="B76" s="5" t="s">
        <v>61</v>
      </c>
      <c r="C76" s="3">
        <v>2998</v>
      </c>
    </row>
    <row r="77" spans="2:3" ht="18.75">
      <c r="B77" s="5" t="s">
        <v>51</v>
      </c>
      <c r="C77" s="3">
        <f>641.7+500</f>
        <v>1141.7</v>
      </c>
    </row>
    <row r="78" spans="2:3" ht="18.75">
      <c r="B78" s="5" t="s">
        <v>64</v>
      </c>
      <c r="C78" s="3">
        <v>3294</v>
      </c>
    </row>
    <row r="79" spans="2:3" ht="18.75">
      <c r="B79" s="5" t="s">
        <v>65</v>
      </c>
      <c r="C79" s="3">
        <v>1099.95</v>
      </c>
    </row>
    <row r="80" spans="2:3" ht="18.75">
      <c r="B80" s="5" t="s">
        <v>47</v>
      </c>
      <c r="C80" s="3">
        <v>580.79999999999995</v>
      </c>
    </row>
    <row r="81" spans="1:5" ht="18.75">
      <c r="B81" s="5" t="s">
        <v>55</v>
      </c>
      <c r="C81" s="3">
        <v>2867.42</v>
      </c>
    </row>
    <row r="82" spans="1:5" ht="18.75">
      <c r="B82" s="7" t="s">
        <v>4</v>
      </c>
      <c r="C82" s="10">
        <f>SUM(C56:C59,C67:C81)</f>
        <v>181197.91000000006</v>
      </c>
      <c r="D82" s="8"/>
    </row>
    <row r="83" spans="1:5" ht="9" customHeight="1"/>
    <row r="84" spans="1:5" ht="33.75" customHeight="1">
      <c r="B84" s="20" t="s">
        <v>66</v>
      </c>
      <c r="C84" s="20"/>
    </row>
    <row r="85" spans="1:5" ht="19.5" customHeight="1">
      <c r="B85" s="22" t="s">
        <v>30</v>
      </c>
      <c r="C85" s="22"/>
    </row>
    <row r="86" spans="1:5" ht="18.75">
      <c r="B86" s="23" t="s">
        <v>0</v>
      </c>
      <c r="C86" s="23"/>
    </row>
    <row r="87" spans="1:5" ht="33.75" customHeight="1">
      <c r="B87" s="13" t="s">
        <v>2</v>
      </c>
      <c r="C87" s="13" t="s">
        <v>1</v>
      </c>
    </row>
    <row r="89" spans="1:5" ht="21.75" customHeight="1">
      <c r="B89" s="5" t="s">
        <v>5</v>
      </c>
      <c r="C89" s="3">
        <f>75049.58+226224.83</f>
        <v>301274.40999999997</v>
      </c>
    </row>
    <row r="90" spans="1:5" ht="26.25" customHeight="1">
      <c r="B90" s="5" t="s">
        <v>6</v>
      </c>
      <c r="C90" s="3">
        <f>16510.91+50904.54</f>
        <v>67415.45</v>
      </c>
    </row>
    <row r="91" spans="1:5" ht="18.75">
      <c r="B91" s="5"/>
      <c r="C91" s="2"/>
    </row>
    <row r="92" spans="1:5" ht="18.75">
      <c r="B92" s="7" t="s">
        <v>4</v>
      </c>
      <c r="C92" s="10">
        <f>SUM(C89:C90)</f>
        <v>368689.86</v>
      </c>
      <c r="E92" s="8"/>
    </row>
    <row r="93" spans="1:5" ht="7.5" customHeight="1"/>
    <row r="94" spans="1:5" ht="0.75" hidden="1" customHeight="1">
      <c r="B94" s="18"/>
    </row>
    <row r="95" spans="1:5" ht="18.75">
      <c r="A95" s="11"/>
      <c r="B95" s="20" t="s">
        <v>54</v>
      </c>
      <c r="C95" s="20"/>
    </row>
    <row r="96" spans="1:5" ht="19.5" customHeight="1">
      <c r="A96" s="11"/>
      <c r="B96" s="21" t="s">
        <v>67</v>
      </c>
      <c r="C96" s="22"/>
    </row>
    <row r="97" spans="1:3" ht="23.25" customHeight="1">
      <c r="A97" s="11"/>
      <c r="B97" s="23" t="s">
        <v>0</v>
      </c>
      <c r="C97" s="23"/>
    </row>
    <row r="98" spans="1:3" ht="37.5">
      <c r="A98" s="11"/>
      <c r="B98" s="19" t="s">
        <v>2</v>
      </c>
      <c r="C98" s="19" t="s">
        <v>1</v>
      </c>
    </row>
    <row r="99" spans="1:3">
      <c r="A99" s="11"/>
    </row>
    <row r="100" spans="1:3" ht="17.25" customHeight="1">
      <c r="A100" s="11"/>
      <c r="B100" s="5" t="s">
        <v>68</v>
      </c>
      <c r="C100" s="3">
        <v>20020</v>
      </c>
    </row>
    <row r="101" spans="1:3" ht="18" customHeight="1">
      <c r="B101" s="5" t="s">
        <v>69</v>
      </c>
      <c r="C101" s="2">
        <v>0</v>
      </c>
    </row>
    <row r="102" spans="1:3" ht="56.25">
      <c r="B102" s="5" t="s">
        <v>70</v>
      </c>
      <c r="C102" s="3">
        <f>9515.9+22203.79</f>
        <v>31719.690000000002</v>
      </c>
    </row>
    <row r="103" spans="1:3" ht="27" customHeight="1">
      <c r="B103" s="7" t="s">
        <v>4</v>
      </c>
      <c r="C103" s="10">
        <f>SUM(C100:C102)</f>
        <v>51739.69</v>
      </c>
    </row>
    <row r="104" spans="1:3" ht="18.75">
      <c r="B104" s="18" t="s">
        <v>48</v>
      </c>
    </row>
    <row r="105" spans="1:3" ht="18.75">
      <c r="B105" s="18"/>
    </row>
    <row r="113" ht="18.75" customHeight="1"/>
  </sheetData>
  <mergeCells count="15">
    <mergeCell ref="B95:C95"/>
    <mergeCell ref="B96:C96"/>
    <mergeCell ref="B97:C97"/>
    <mergeCell ref="B86:C86"/>
    <mergeCell ref="B1:C1"/>
    <mergeCell ref="B2:C2"/>
    <mergeCell ref="B3:C3"/>
    <mergeCell ref="B54:C54"/>
    <mergeCell ref="B84:C84"/>
    <mergeCell ref="B12:C12"/>
    <mergeCell ref="B10:C10"/>
    <mergeCell ref="B11:C11"/>
    <mergeCell ref="B52:C52"/>
    <mergeCell ref="B53:C53"/>
    <mergeCell ref="B85:C85"/>
  </mergeCells>
  <pageMargins left="0.51181102362204722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Admin</cp:lastModifiedBy>
  <cp:lastPrinted>2019-09-10T09:18:50Z</cp:lastPrinted>
  <dcterms:created xsi:type="dcterms:W3CDTF">2017-05-11T08:05:52Z</dcterms:created>
  <dcterms:modified xsi:type="dcterms:W3CDTF">2019-09-10T09:33:04Z</dcterms:modified>
</cp:coreProperties>
</file>